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7DC51B32-EE59-4C1F-9D82-A611DB077F2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VAN TIR MANUAL" sheetId="4" r:id="rId1"/>
  </sheets>
  <definedNames>
    <definedName name="_xlnm.Print_Area" localSheetId="0">'VAN TIR MANUAL'!$A$1:$I$64</definedName>
  </definedNames>
  <calcPr calcId="191029" iterate="1" iterateCount="32767" iterateDelta="1E-4"/>
</workbook>
</file>

<file path=xl/calcChain.xml><?xml version="1.0" encoding="utf-8"?>
<calcChain xmlns="http://schemas.openxmlformats.org/spreadsheetml/2006/main">
  <c r="E10" i="4" l="1"/>
  <c r="E7" i="4"/>
  <c r="D10" i="4" l="1"/>
  <c r="G7" i="4"/>
  <c r="E28" i="4"/>
  <c r="H60" i="4" l="1"/>
  <c r="I60" i="4" s="1"/>
  <c r="F60" i="4"/>
  <c r="G60" i="4" s="1"/>
  <c r="D60" i="4"/>
  <c r="E60" i="4" s="1"/>
  <c r="H57" i="4"/>
  <c r="I57" i="4" s="1"/>
  <c r="F57" i="4"/>
  <c r="G57" i="4" s="1"/>
  <c r="D57" i="4"/>
  <c r="E57" i="4" s="1"/>
  <c r="H54" i="4"/>
  <c r="I54" i="4" s="1"/>
  <c r="F54" i="4"/>
  <c r="G54" i="4" s="1"/>
  <c r="D54" i="4"/>
  <c r="E54" i="4" s="1"/>
  <c r="H51" i="4"/>
  <c r="I51" i="4" s="1"/>
  <c r="F51" i="4"/>
  <c r="G51" i="4" s="1"/>
  <c r="D51" i="4"/>
  <c r="E51" i="4" s="1"/>
  <c r="I48" i="4"/>
  <c r="G48" i="4"/>
  <c r="E48" i="4"/>
  <c r="I28" i="4"/>
  <c r="G28" i="4"/>
  <c r="H40" i="4"/>
  <c r="I40" i="4" s="1"/>
  <c r="F40" i="4"/>
  <c r="G40" i="4" s="1"/>
  <c r="D40" i="4"/>
  <c r="E40" i="4" s="1"/>
  <c r="H37" i="4"/>
  <c r="I37" i="4" s="1"/>
  <c r="F37" i="4"/>
  <c r="G37" i="4" s="1"/>
  <c r="D37" i="4"/>
  <c r="E37" i="4" s="1"/>
  <c r="H34" i="4"/>
  <c r="I34" i="4" s="1"/>
  <c r="F34" i="4"/>
  <c r="G34" i="4" s="1"/>
  <c r="D34" i="4"/>
  <c r="E34" i="4" s="1"/>
  <c r="H31" i="4"/>
  <c r="I31" i="4" s="1"/>
  <c r="F31" i="4"/>
  <c r="G31" i="4" s="1"/>
  <c r="D31" i="4"/>
  <c r="E31" i="4" s="1"/>
  <c r="H10" i="4"/>
  <c r="I10" i="4" s="1"/>
  <c r="F10" i="4"/>
  <c r="G10" i="4" s="1"/>
  <c r="H19" i="4"/>
  <c r="I19" i="4" s="1"/>
  <c r="H16" i="4"/>
  <c r="I16" i="4" s="1"/>
  <c r="H13" i="4"/>
  <c r="I13" i="4" s="1"/>
  <c r="F19" i="4"/>
  <c r="G19" i="4" s="1"/>
  <c r="F16" i="4"/>
  <c r="G16" i="4" s="1"/>
  <c r="F13" i="4"/>
  <c r="G13" i="4" s="1"/>
  <c r="I7" i="4"/>
  <c r="D19" i="4"/>
  <c r="E19" i="4" s="1"/>
  <c r="D16" i="4"/>
  <c r="E16" i="4" s="1"/>
  <c r="D13" i="4"/>
  <c r="E13" i="4" s="1"/>
  <c r="E41" i="4" l="1"/>
  <c r="I61" i="4"/>
  <c r="G61" i="4"/>
  <c r="E61" i="4"/>
  <c r="I41" i="4"/>
  <c r="G41" i="4"/>
  <c r="G64" i="4" s="1"/>
  <c r="E20" i="4"/>
  <c r="I20" i="4"/>
  <c r="G20" i="4"/>
  <c r="E64" i="4" l="1"/>
  <c r="I64" i="4"/>
</calcChain>
</file>

<file path=xl/sharedStrings.xml><?xml version="1.0" encoding="utf-8"?>
<sst xmlns="http://schemas.openxmlformats.org/spreadsheetml/2006/main" count="70" uniqueCount="17">
  <si>
    <t>RETORNO ANUAL</t>
  </si>
  <si>
    <t>VAN</t>
  </si>
  <si>
    <t>DATOS</t>
  </si>
  <si>
    <t>Año</t>
  </si>
  <si>
    <t>INVERSIÓN INICIAL (-)</t>
  </si>
  <si>
    <t>RENOVACIÓN GASTO</t>
  </si>
  <si>
    <t>FLUJO NETO</t>
  </si>
  <si>
    <t>COSTE DE CAPITAL</t>
  </si>
  <si>
    <t>TIR[por interpolación]</t>
  </si>
  <si>
    <t>Valor Actual Neto (VAN)</t>
  </si>
  <si>
    <t>Tasa Interna de Rentabilidad o Retorno (TIR)</t>
  </si>
  <si>
    <t>Ejercicio 1</t>
  </si>
  <si>
    <t>Ejercicio 2</t>
  </si>
  <si>
    <t>Ejercicio 3</t>
  </si>
  <si>
    <r>
      <rPr>
        <sz val="24"/>
        <rFont val="Calibri"/>
        <family val="2"/>
        <scheme val="minor"/>
      </rPr>
      <t>CÁLCULOS MANUALES  VAN  y TIR (POR INTERPOLACIÓN)</t>
    </r>
    <r>
      <rPr>
        <sz val="11"/>
        <rFont val="Calibri"/>
        <family val="2"/>
        <scheme val="minor"/>
      </rPr>
      <t xml:space="preserve">
monika.gornisiewicz.com</t>
    </r>
  </si>
  <si>
    <t>BUSCAR UN VALOR POSITIVO</t>
  </si>
  <si>
    <t>BUSCAR UN VALOR NEGATIVO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</si>
</sst>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2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5" fillId="2" borderId="0" xfId="0" applyFont="1" applyFill="1" applyAlignment="1" applyProtection="1">
      <alignment wrapText="1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0" fillId="2" borderId="0" xfId="0" applyFont="1" applyFill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Alignment="1" applyProtection="1">
      <alignment horizontal="center"/>
      <protection locked="0"/>
    </xf>
    <xf numFmtId="0" fontId="0" fillId="2" borderId="3" xfId="0" applyFont="1" applyFill="1" applyBorder="1" applyAlignment="1" applyProtection="1">
      <alignment horizontal="center" vertical="center"/>
      <protection locked="0"/>
    </xf>
    <xf numFmtId="0" fontId="0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Protection="1">
      <protection locked="0"/>
    </xf>
    <xf numFmtId="164" fontId="0" fillId="2" borderId="5" xfId="0" applyNumberFormat="1" applyFont="1" applyFill="1" applyBorder="1" applyProtection="1">
      <protection locked="0"/>
    </xf>
    <xf numFmtId="164" fontId="4" fillId="2" borderId="5" xfId="0" applyNumberFormat="1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164" fontId="0" fillId="2" borderId="2" xfId="0" applyNumberFormat="1" applyFont="1" applyFill="1" applyBorder="1" applyProtection="1">
      <protection locked="0"/>
    </xf>
    <xf numFmtId="0" fontId="0" fillId="2" borderId="1" xfId="0" applyFon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164" fontId="0" fillId="2" borderId="0" xfId="0" applyNumberFormat="1" applyFont="1" applyFill="1" applyBorder="1" applyProtection="1">
      <protection locked="0"/>
    </xf>
    <xf numFmtId="0" fontId="0" fillId="2" borderId="0" xfId="0" applyFont="1" applyFill="1" applyAlignment="1" applyProtection="1">
      <alignment horizontal="center" vertical="center"/>
      <protection locked="0"/>
    </xf>
    <xf numFmtId="3" fontId="0" fillId="2" borderId="0" xfId="0" applyNumberFormat="1" applyFont="1" applyFill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center" vertical="center"/>
      <protection locked="0"/>
    </xf>
    <xf numFmtId="3" fontId="0" fillId="2" borderId="0" xfId="0" applyNumberFormat="1" applyFont="1" applyFill="1" applyProtection="1">
      <protection locked="0"/>
    </xf>
    <xf numFmtId="0" fontId="0" fillId="3" borderId="6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9" fontId="0" fillId="2" borderId="7" xfId="0" applyNumberFormat="1" applyFont="1" applyFill="1" applyBorder="1" applyProtection="1">
      <protection locked="0"/>
    </xf>
    <xf numFmtId="4" fontId="0" fillId="2" borderId="0" xfId="0" applyNumberFormat="1" applyFont="1" applyFill="1" applyProtection="1">
      <protection locked="0"/>
    </xf>
    <xf numFmtId="0" fontId="2" fillId="2" borderId="0" xfId="0" applyFont="1" applyFill="1" applyBorder="1" applyAlignment="1" applyProtection="1">
      <protection locked="0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9" fontId="0" fillId="2" borderId="0" xfId="0" applyNumberFormat="1" applyFont="1" applyFill="1" applyBorder="1" applyProtection="1">
      <protection locked="0"/>
    </xf>
    <xf numFmtId="9" fontId="0" fillId="2" borderId="0" xfId="1" applyFont="1" applyFill="1" applyBorder="1" applyProtection="1">
      <protection locked="0"/>
    </xf>
    <xf numFmtId="0" fontId="1" fillId="3" borderId="2" xfId="0" applyFont="1" applyFill="1" applyBorder="1" applyProtection="1">
      <protection locked="0"/>
    </xf>
    <xf numFmtId="0" fontId="0" fillId="2" borderId="0" xfId="0" applyFill="1" applyProtection="1">
      <protection locked="0"/>
    </xf>
    <xf numFmtId="164" fontId="0" fillId="2" borderId="2" xfId="0" applyNumberFormat="1" applyFont="1" applyFill="1" applyBorder="1" applyProtection="1"/>
    <xf numFmtId="164" fontId="0" fillId="2" borderId="1" xfId="0" applyNumberFormat="1" applyFont="1" applyFill="1" applyBorder="1" applyProtection="1"/>
    <xf numFmtId="164" fontId="0" fillId="2" borderId="0" xfId="0" applyNumberFormat="1" applyFont="1" applyFill="1" applyBorder="1" applyProtection="1"/>
    <xf numFmtId="164" fontId="1" fillId="3" borderId="6" xfId="0" applyNumberFormat="1" applyFont="1" applyFill="1" applyBorder="1" applyProtection="1"/>
    <xf numFmtId="10" fontId="1" fillId="3" borderId="2" xfId="1" applyNumberFormat="1" applyFont="1" applyFill="1" applyBorder="1" applyProtection="1"/>
    <xf numFmtId="0" fontId="1" fillId="3" borderId="2" xfId="0" applyFont="1" applyFill="1" applyBorder="1" applyProtection="1"/>
    <xf numFmtId="164" fontId="0" fillId="2" borderId="6" xfId="0" applyNumberFormat="1" applyFont="1" applyFill="1" applyBorder="1" applyProtection="1"/>
    <xf numFmtId="0" fontId="5" fillId="3" borderId="0" xfId="0" applyFont="1" applyFill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7"/>
  <sheetViews>
    <sheetView tabSelected="1" zoomScale="80" zoomScaleNormal="80" workbookViewId="0">
      <selection activeCell="F6" sqref="F6"/>
    </sheetView>
  </sheetViews>
  <sheetFormatPr baseColWidth="10" defaultColWidth="0" defaultRowHeight="14.5" zeroHeight="1" x14ac:dyDescent="0.35"/>
  <cols>
    <col min="1" max="1" width="9.1796875" style="34" customWidth="1"/>
    <col min="2" max="2" width="26.1796875" style="34" customWidth="1"/>
    <col min="3" max="3" width="7" style="34" customWidth="1"/>
    <col min="4" max="4" width="13.54296875" style="34" customWidth="1"/>
    <col min="5" max="5" width="16.54296875" style="34" customWidth="1"/>
    <col min="6" max="6" width="13" style="34" customWidth="1"/>
    <col min="7" max="8" width="18.54296875" style="34" customWidth="1"/>
    <col min="9" max="9" width="12.1796875" style="34" customWidth="1"/>
    <col min="10" max="10" width="9.1796875" style="34" customWidth="1"/>
    <col min="11" max="11" width="24.26953125" style="34" hidden="1"/>
    <col min="12" max="12" width="7" style="34" hidden="1"/>
    <col min="13" max="18" width="15.1796875" style="34" hidden="1"/>
    <col min="19" max="26" width="9.1796875" style="34" hidden="1"/>
    <col min="27" max="27" width="4.54296875" style="34" hidden="1"/>
    <col min="28" max="28" width="10.1796875" style="34" hidden="1"/>
    <col min="29" max="29" width="12" style="34" hidden="1"/>
    <col min="30" max="30" width="10.54296875" style="34" hidden="1"/>
    <col min="31" max="33" width="12" style="34" hidden="1"/>
    <col min="34" max="16384" width="9.1796875" style="34" hidden="1"/>
  </cols>
  <sheetData>
    <row r="1" spans="1:18" s="3" customFormat="1" ht="76.5" customHeight="1" x14ac:dyDescent="0.35">
      <c r="A1" s="42" t="s">
        <v>14</v>
      </c>
      <c r="B1" s="42"/>
      <c r="C1" s="42"/>
      <c r="D1" s="42"/>
      <c r="E1" s="42"/>
      <c r="F1" s="42"/>
      <c r="G1" s="42"/>
      <c r="H1" s="42"/>
      <c r="I1" s="42"/>
      <c r="J1" s="42"/>
      <c r="K1" s="1"/>
      <c r="L1" s="1"/>
      <c r="M1" s="2"/>
      <c r="N1" s="2"/>
      <c r="O1" s="2"/>
      <c r="P1" s="2"/>
      <c r="Q1" s="2"/>
      <c r="R1" s="2"/>
    </row>
    <row r="2" spans="1:18" s="3" customFormat="1" x14ac:dyDescent="0.35"/>
    <row r="3" spans="1:18" s="4" customFormat="1" ht="21" x14ac:dyDescent="0.5">
      <c r="B3" s="5" t="s">
        <v>9</v>
      </c>
      <c r="C3" s="5"/>
      <c r="D3" s="5"/>
      <c r="E3" s="5"/>
      <c r="F3" s="5"/>
      <c r="G3" s="5"/>
      <c r="H3" s="5"/>
      <c r="I3" s="5"/>
      <c r="K3" s="3"/>
    </row>
    <row r="4" spans="1:18" s="3" customFormat="1" x14ac:dyDescent="0.35"/>
    <row r="5" spans="1:18" s="3" customFormat="1" x14ac:dyDescent="0.35">
      <c r="B5" s="6" t="s">
        <v>2</v>
      </c>
      <c r="C5" s="7" t="s">
        <v>3</v>
      </c>
      <c r="D5" s="8" t="s">
        <v>11</v>
      </c>
      <c r="E5" s="8"/>
      <c r="F5" s="8" t="s">
        <v>12</v>
      </c>
      <c r="G5" s="8"/>
      <c r="H5" s="8" t="s">
        <v>13</v>
      </c>
      <c r="I5" s="8"/>
    </row>
    <row r="6" spans="1:18" s="3" customFormat="1" x14ac:dyDescent="0.35">
      <c r="B6" s="9" t="s">
        <v>4</v>
      </c>
      <c r="C6" s="9">
        <v>1</v>
      </c>
      <c r="D6" s="10"/>
      <c r="E6" s="11">
        <v>100000</v>
      </c>
      <c r="F6" s="10"/>
      <c r="G6" s="11">
        <v>50000</v>
      </c>
      <c r="H6" s="10"/>
      <c r="I6" s="11">
        <v>80000</v>
      </c>
    </row>
    <row r="7" spans="1:18" s="3" customFormat="1" ht="15" thickBot="1" x14ac:dyDescent="0.4">
      <c r="B7" s="12" t="s">
        <v>0</v>
      </c>
      <c r="C7" s="12">
        <v>1</v>
      </c>
      <c r="D7" s="13">
        <v>30000</v>
      </c>
      <c r="E7" s="35">
        <f>D7/(1+D21)^C7</f>
        <v>27272.727272727272</v>
      </c>
      <c r="F7" s="13">
        <v>35000</v>
      </c>
      <c r="G7" s="35">
        <f>F7/(1+F21)^C7</f>
        <v>31818.181818181816</v>
      </c>
      <c r="H7" s="13">
        <v>25000</v>
      </c>
      <c r="I7" s="35">
        <f>H7/(1+H21)^C7</f>
        <v>22727.272727272724</v>
      </c>
    </row>
    <row r="8" spans="1:18" s="3" customFormat="1" x14ac:dyDescent="0.35">
      <c r="B8" s="14" t="s">
        <v>5</v>
      </c>
      <c r="C8" s="14">
        <v>2</v>
      </c>
      <c r="D8" s="15">
        <v>0</v>
      </c>
      <c r="E8" s="36"/>
      <c r="F8" s="15">
        <v>0</v>
      </c>
      <c r="G8" s="36"/>
      <c r="H8" s="15">
        <v>20000</v>
      </c>
      <c r="I8" s="36"/>
    </row>
    <row r="9" spans="1:18" s="3" customFormat="1" x14ac:dyDescent="0.35">
      <c r="B9" s="16" t="s">
        <v>0</v>
      </c>
      <c r="C9" s="16">
        <v>2</v>
      </c>
      <c r="D9" s="17">
        <v>30000</v>
      </c>
      <c r="E9" s="37"/>
      <c r="F9" s="17">
        <v>35000</v>
      </c>
      <c r="G9" s="37"/>
      <c r="H9" s="17">
        <v>25000</v>
      </c>
      <c r="I9" s="37"/>
    </row>
    <row r="10" spans="1:18" s="3" customFormat="1" ht="15" thickBot="1" x14ac:dyDescent="0.4">
      <c r="B10" s="12" t="s">
        <v>6</v>
      </c>
      <c r="C10" s="12">
        <v>2</v>
      </c>
      <c r="D10" s="35">
        <f>SUM(D9-D8)</f>
        <v>30000</v>
      </c>
      <c r="E10" s="35">
        <f>D10/(1+D21)^C10</f>
        <v>24793.388429752064</v>
      </c>
      <c r="F10" s="35">
        <f>SUM(F9-F8)</f>
        <v>35000</v>
      </c>
      <c r="G10" s="35">
        <f>F10/(1+F21)^C10</f>
        <v>28925.619834710738</v>
      </c>
      <c r="H10" s="35">
        <f>SUM(H9-H8)</f>
        <v>5000</v>
      </c>
      <c r="I10" s="35">
        <f>H10/(1+H21)^C10</f>
        <v>4132.2314049586766</v>
      </c>
    </row>
    <row r="11" spans="1:18" s="3" customFormat="1" x14ac:dyDescent="0.35">
      <c r="B11" s="14" t="s">
        <v>5</v>
      </c>
      <c r="C11" s="14">
        <v>3</v>
      </c>
      <c r="D11" s="15">
        <v>0</v>
      </c>
      <c r="E11" s="36"/>
      <c r="F11" s="15">
        <v>50000</v>
      </c>
      <c r="G11" s="36"/>
      <c r="H11" s="15">
        <v>0</v>
      </c>
      <c r="I11" s="36"/>
    </row>
    <row r="12" spans="1:18" s="3" customFormat="1" x14ac:dyDescent="0.35">
      <c r="B12" s="16" t="s">
        <v>0</v>
      </c>
      <c r="C12" s="16">
        <v>3</v>
      </c>
      <c r="D12" s="17">
        <v>30000</v>
      </c>
      <c r="E12" s="37"/>
      <c r="F12" s="17">
        <v>35000</v>
      </c>
      <c r="G12" s="37"/>
      <c r="H12" s="17">
        <v>25000</v>
      </c>
      <c r="I12" s="37"/>
    </row>
    <row r="13" spans="1:18" s="3" customFormat="1" ht="15" thickBot="1" x14ac:dyDescent="0.4">
      <c r="B13" s="12" t="s">
        <v>6</v>
      </c>
      <c r="C13" s="12">
        <v>3</v>
      </c>
      <c r="D13" s="35">
        <f>D12-D11</f>
        <v>30000</v>
      </c>
      <c r="E13" s="35">
        <f>D13/(1+D21)^C13</f>
        <v>22539.444027047324</v>
      </c>
      <c r="F13" s="35">
        <f>SUM(F12-F11)</f>
        <v>-15000</v>
      </c>
      <c r="G13" s="35">
        <f>F13/(1+F21)^C13</f>
        <v>-11269.722013523662</v>
      </c>
      <c r="H13" s="35">
        <f>SUM(H12-H11)</f>
        <v>25000</v>
      </c>
      <c r="I13" s="35">
        <f>H13/(1+H21)^C13</f>
        <v>18782.870022539439</v>
      </c>
      <c r="K13" s="18"/>
      <c r="L13" s="18"/>
      <c r="M13" s="19"/>
      <c r="N13" s="20"/>
      <c r="O13" s="21"/>
      <c r="P13" s="20"/>
    </row>
    <row r="14" spans="1:18" s="3" customFormat="1" x14ac:dyDescent="0.35">
      <c r="B14" s="14" t="s">
        <v>5</v>
      </c>
      <c r="C14" s="14">
        <v>4</v>
      </c>
      <c r="D14" s="15">
        <v>0</v>
      </c>
      <c r="E14" s="36"/>
      <c r="F14" s="15">
        <v>0</v>
      </c>
      <c r="G14" s="36"/>
      <c r="H14" s="15">
        <v>20000</v>
      </c>
      <c r="I14" s="36"/>
      <c r="K14" s="18"/>
      <c r="L14" s="18"/>
      <c r="M14" s="18"/>
      <c r="N14" s="20"/>
      <c r="P14" s="20"/>
    </row>
    <row r="15" spans="1:18" s="3" customFormat="1" x14ac:dyDescent="0.35">
      <c r="B15" s="16" t="s">
        <v>0</v>
      </c>
      <c r="C15" s="16">
        <v>4</v>
      </c>
      <c r="D15" s="17">
        <v>30000</v>
      </c>
      <c r="E15" s="37"/>
      <c r="F15" s="17">
        <v>35000</v>
      </c>
      <c r="G15" s="37"/>
      <c r="H15" s="17">
        <v>25000</v>
      </c>
      <c r="I15" s="37"/>
    </row>
    <row r="16" spans="1:18" s="3" customFormat="1" ht="15" thickBot="1" x14ac:dyDescent="0.4">
      <c r="B16" s="12" t="s">
        <v>6</v>
      </c>
      <c r="C16" s="12">
        <v>4</v>
      </c>
      <c r="D16" s="35">
        <f>D15-D14</f>
        <v>30000</v>
      </c>
      <c r="E16" s="35">
        <f>D16/(1+D21)^C16</f>
        <v>20490.403660952114</v>
      </c>
      <c r="F16" s="35">
        <f>SUM(F15-F14)</f>
        <v>35000</v>
      </c>
      <c r="G16" s="35">
        <f>F16/(1+F21)^C16</f>
        <v>23905.470937777467</v>
      </c>
      <c r="H16" s="35">
        <f>SUM(H15-H14)</f>
        <v>5000</v>
      </c>
      <c r="I16" s="35">
        <f>H16/(1+H21)^C16</f>
        <v>3415.0672768253526</v>
      </c>
    </row>
    <row r="17" spans="2:18" s="3" customFormat="1" x14ac:dyDescent="0.35">
      <c r="B17" s="14" t="s">
        <v>5</v>
      </c>
      <c r="C17" s="14">
        <v>5</v>
      </c>
      <c r="D17" s="15">
        <v>0</v>
      </c>
      <c r="E17" s="36"/>
      <c r="F17" s="15">
        <v>0</v>
      </c>
      <c r="G17" s="36"/>
      <c r="H17" s="15">
        <v>0</v>
      </c>
      <c r="I17" s="36"/>
    </row>
    <row r="18" spans="2:18" s="3" customFormat="1" x14ac:dyDescent="0.35">
      <c r="B18" s="16" t="s">
        <v>0</v>
      </c>
      <c r="C18" s="16">
        <v>5</v>
      </c>
      <c r="D18" s="17">
        <v>30000</v>
      </c>
      <c r="E18" s="37"/>
      <c r="F18" s="17">
        <v>35000</v>
      </c>
      <c r="G18" s="37"/>
      <c r="H18" s="17">
        <v>25000</v>
      </c>
      <c r="I18" s="37"/>
    </row>
    <row r="19" spans="2:18" s="3" customFormat="1" ht="15" thickBot="1" x14ac:dyDescent="0.4">
      <c r="B19" s="12" t="s">
        <v>6</v>
      </c>
      <c r="C19" s="12">
        <v>5</v>
      </c>
      <c r="D19" s="35">
        <f>D18-D17</f>
        <v>30000</v>
      </c>
      <c r="E19" s="35">
        <f>D19/(1+D21)^C19</f>
        <v>18627.63969177465</v>
      </c>
      <c r="F19" s="35">
        <f>SUM(F18-F17)</f>
        <v>35000</v>
      </c>
      <c r="G19" s="35">
        <f>F19/(1+F21)^C19</f>
        <v>21732.246307070425</v>
      </c>
      <c r="H19" s="35">
        <f>SUM(H18-H17)</f>
        <v>25000</v>
      </c>
      <c r="I19" s="35">
        <f>H19/(1+H21)^C19</f>
        <v>15523.033076478874</v>
      </c>
    </row>
    <row r="20" spans="2:18" s="3" customFormat="1" x14ac:dyDescent="0.4">
      <c r="B20" s="22" t="s">
        <v>1</v>
      </c>
      <c r="C20" s="22"/>
      <c r="D20" s="22"/>
      <c r="E20" s="38">
        <f>SUM(-E6+E7+E10+E13+E16+E19)</f>
        <v>13723.603082253416</v>
      </c>
      <c r="F20" s="22"/>
      <c r="G20" s="38">
        <f>SUM(-G6+G7+G10+G13+G16+G19)</f>
        <v>45111.796884216783</v>
      </c>
      <c r="H20" s="22"/>
      <c r="I20" s="38">
        <f>SUM(-I6+I7+I10+I13+I16+I19)</f>
        <v>-15419.525491924938</v>
      </c>
    </row>
    <row r="21" spans="2:18" s="3" customFormat="1" ht="15" thickTop="1" x14ac:dyDescent="0.35">
      <c r="B21" s="23" t="s">
        <v>7</v>
      </c>
      <c r="C21" s="23"/>
      <c r="D21" s="24">
        <v>0.1</v>
      </c>
      <c r="E21" s="23"/>
      <c r="F21" s="24">
        <v>0.1</v>
      </c>
      <c r="G21" s="23"/>
      <c r="H21" s="24">
        <v>0.1</v>
      </c>
      <c r="I21" s="23"/>
    </row>
    <row r="22" spans="2:18" s="3" customFormat="1" x14ac:dyDescent="0.35">
      <c r="D22" s="25"/>
      <c r="E22" s="25"/>
      <c r="F22" s="25"/>
      <c r="G22" s="25"/>
      <c r="H22" s="25"/>
    </row>
    <row r="23" spans="2:18" s="3" customFormat="1" x14ac:dyDescent="0.35">
      <c r="L23" s="16"/>
      <c r="M23" s="16"/>
      <c r="N23" s="16"/>
      <c r="O23" s="16"/>
      <c r="P23" s="16"/>
      <c r="Q23" s="16"/>
      <c r="R23" s="16"/>
    </row>
    <row r="24" spans="2:18" s="3" customFormat="1" ht="21" x14ac:dyDescent="0.5">
      <c r="B24" s="5" t="s">
        <v>10</v>
      </c>
      <c r="C24" s="5"/>
      <c r="D24" s="5"/>
      <c r="E24" s="5"/>
      <c r="F24" s="5"/>
      <c r="G24" s="5"/>
      <c r="H24" s="5"/>
      <c r="I24" s="5"/>
      <c r="L24" s="26"/>
      <c r="M24" s="26"/>
      <c r="N24" s="26"/>
      <c r="O24" s="26"/>
      <c r="P24" s="26"/>
      <c r="Q24" s="26"/>
      <c r="R24" s="26"/>
    </row>
    <row r="25" spans="2:18" s="3" customFormat="1" ht="21" x14ac:dyDescent="0.5">
      <c r="B25" s="5" t="s">
        <v>15</v>
      </c>
      <c r="C25" s="5"/>
      <c r="D25" s="5"/>
      <c r="E25" s="5"/>
      <c r="F25" s="5"/>
      <c r="G25" s="5"/>
      <c r="H25" s="5"/>
      <c r="I25" s="5"/>
      <c r="L25" s="26"/>
      <c r="M25" s="26"/>
      <c r="N25" s="26"/>
      <c r="O25" s="26"/>
      <c r="P25" s="26"/>
      <c r="Q25" s="26"/>
      <c r="R25" s="26"/>
    </row>
    <row r="26" spans="2:18" s="3" customFormat="1" x14ac:dyDescent="0.35">
      <c r="B26" s="6" t="s">
        <v>2</v>
      </c>
      <c r="C26" s="7" t="s">
        <v>3</v>
      </c>
      <c r="D26" s="8" t="s">
        <v>11</v>
      </c>
      <c r="E26" s="8"/>
      <c r="F26" s="8" t="s">
        <v>12</v>
      </c>
      <c r="G26" s="8"/>
      <c r="H26" s="8" t="s">
        <v>13</v>
      </c>
      <c r="I26" s="8"/>
      <c r="L26" s="27"/>
      <c r="M26" s="27"/>
      <c r="N26" s="28"/>
      <c r="O26" s="27"/>
      <c r="P26" s="28"/>
      <c r="Q26" s="27"/>
      <c r="R26" s="28"/>
    </row>
    <row r="27" spans="2:18" s="3" customFormat="1" ht="20" customHeight="1" x14ac:dyDescent="0.35">
      <c r="B27" s="9" t="s">
        <v>4</v>
      </c>
      <c r="C27" s="9">
        <v>1</v>
      </c>
      <c r="D27" s="10"/>
      <c r="E27" s="11">
        <v>100000</v>
      </c>
      <c r="F27" s="10"/>
      <c r="G27" s="11">
        <v>50000</v>
      </c>
      <c r="H27" s="10"/>
      <c r="I27" s="11">
        <v>80000</v>
      </c>
      <c r="K27" s="16"/>
      <c r="L27" s="16"/>
      <c r="M27" s="17"/>
      <c r="N27" s="29"/>
      <c r="O27" s="17"/>
      <c r="P27" s="29"/>
      <c r="Q27" s="17"/>
      <c r="R27" s="29"/>
    </row>
    <row r="28" spans="2:18" s="3" customFormat="1" ht="15" thickBot="1" x14ac:dyDescent="0.4">
      <c r="B28" s="12" t="s">
        <v>0</v>
      </c>
      <c r="C28" s="12">
        <v>1</v>
      </c>
      <c r="D28" s="13">
        <v>30000</v>
      </c>
      <c r="E28" s="35">
        <f>D28/(1+D42)^C28</f>
        <v>26086.956521739132</v>
      </c>
      <c r="F28" s="13">
        <v>35000</v>
      </c>
      <c r="G28" s="35">
        <f>F28/(1+F42)^C28</f>
        <v>24475.524475524475</v>
      </c>
      <c r="H28" s="13">
        <v>25000</v>
      </c>
      <c r="I28" s="35">
        <f>H28/(1+H42)^C28</f>
        <v>24509.803921568626</v>
      </c>
      <c r="K28" s="16"/>
      <c r="L28" s="16"/>
      <c r="M28" s="17"/>
      <c r="N28" s="17"/>
      <c r="O28" s="17"/>
      <c r="P28" s="17"/>
      <c r="Q28" s="17"/>
      <c r="R28" s="17"/>
    </row>
    <row r="29" spans="2:18" s="3" customFormat="1" x14ac:dyDescent="0.35">
      <c r="B29" s="14" t="s">
        <v>5</v>
      </c>
      <c r="C29" s="14">
        <v>2</v>
      </c>
      <c r="D29" s="15">
        <v>0</v>
      </c>
      <c r="E29" s="36"/>
      <c r="F29" s="15">
        <v>0</v>
      </c>
      <c r="G29" s="36"/>
      <c r="H29" s="15">
        <v>20000</v>
      </c>
      <c r="I29" s="36"/>
      <c r="K29" s="16"/>
      <c r="L29" s="16"/>
      <c r="M29" s="17"/>
      <c r="N29" s="17"/>
      <c r="O29" s="17"/>
      <c r="P29" s="17"/>
      <c r="Q29" s="17"/>
      <c r="R29" s="17"/>
    </row>
    <row r="30" spans="2:18" s="3" customFormat="1" x14ac:dyDescent="0.35">
      <c r="B30" s="16" t="s">
        <v>0</v>
      </c>
      <c r="C30" s="16">
        <v>2</v>
      </c>
      <c r="D30" s="17">
        <v>30000</v>
      </c>
      <c r="E30" s="37"/>
      <c r="F30" s="17">
        <v>35000</v>
      </c>
      <c r="G30" s="37"/>
      <c r="H30" s="17">
        <v>25000</v>
      </c>
      <c r="I30" s="37"/>
      <c r="K30" s="16"/>
      <c r="L30" s="16"/>
      <c r="M30" s="17"/>
      <c r="N30" s="17"/>
      <c r="O30" s="17"/>
      <c r="P30" s="17"/>
      <c r="Q30" s="17"/>
      <c r="R30" s="17"/>
    </row>
    <row r="31" spans="2:18" s="3" customFormat="1" ht="15" thickBot="1" x14ac:dyDescent="0.4">
      <c r="B31" s="12" t="s">
        <v>6</v>
      </c>
      <c r="C31" s="12">
        <v>2</v>
      </c>
      <c r="D31" s="35">
        <f>SUM(D30-D29)</f>
        <v>30000</v>
      </c>
      <c r="E31" s="35">
        <f>D31/(1+D42)^C31</f>
        <v>22684.310018903594</v>
      </c>
      <c r="F31" s="35">
        <f>SUM(F30-F29)</f>
        <v>35000</v>
      </c>
      <c r="G31" s="35">
        <f>F31/(1+F42)^C31</f>
        <v>17115.75138148565</v>
      </c>
      <c r="H31" s="35">
        <f>SUM(H30-H29)</f>
        <v>5000</v>
      </c>
      <c r="I31" s="35">
        <f>H31/(1+H42)^C31</f>
        <v>4805.8439061899271</v>
      </c>
      <c r="K31" s="16"/>
      <c r="L31" s="16"/>
      <c r="M31" s="17"/>
      <c r="N31" s="17"/>
      <c r="O31" s="17"/>
      <c r="P31" s="17"/>
      <c r="Q31" s="17"/>
      <c r="R31" s="17"/>
    </row>
    <row r="32" spans="2:18" s="3" customFormat="1" x14ac:dyDescent="0.35">
      <c r="B32" s="14" t="s">
        <v>5</v>
      </c>
      <c r="C32" s="14">
        <v>3</v>
      </c>
      <c r="D32" s="15">
        <v>0</v>
      </c>
      <c r="E32" s="36"/>
      <c r="F32" s="15">
        <v>50000</v>
      </c>
      <c r="G32" s="36"/>
      <c r="H32" s="15">
        <v>0</v>
      </c>
      <c r="I32" s="36"/>
      <c r="K32" s="16"/>
      <c r="L32" s="16"/>
      <c r="M32" s="17"/>
      <c r="N32" s="17"/>
      <c r="O32" s="17"/>
      <c r="P32" s="17"/>
      <c r="Q32" s="17"/>
      <c r="R32" s="17"/>
    </row>
    <row r="33" spans="2:18" s="3" customFormat="1" x14ac:dyDescent="0.35">
      <c r="B33" s="16" t="s">
        <v>0</v>
      </c>
      <c r="C33" s="16">
        <v>3</v>
      </c>
      <c r="D33" s="17">
        <v>30000</v>
      </c>
      <c r="E33" s="37"/>
      <c r="F33" s="17">
        <v>35000</v>
      </c>
      <c r="G33" s="37"/>
      <c r="H33" s="17">
        <v>25000</v>
      </c>
      <c r="I33" s="37"/>
      <c r="K33" s="16"/>
      <c r="L33" s="16"/>
      <c r="M33" s="17"/>
      <c r="N33" s="17"/>
      <c r="O33" s="17"/>
      <c r="P33" s="17"/>
      <c r="Q33" s="17"/>
      <c r="R33" s="17"/>
    </row>
    <row r="34" spans="2:18" s="3" customFormat="1" ht="15" thickBot="1" x14ac:dyDescent="0.4">
      <c r="B34" s="12" t="s">
        <v>6</v>
      </c>
      <c r="C34" s="12">
        <v>3</v>
      </c>
      <c r="D34" s="35">
        <f>D33-D32</f>
        <v>30000</v>
      </c>
      <c r="E34" s="35">
        <f>D34/(1+D42)^C34</f>
        <v>19725.48697295965</v>
      </c>
      <c r="F34" s="35">
        <f>SUM(F33-F32)</f>
        <v>-15000</v>
      </c>
      <c r="G34" s="35">
        <f>F34/(1+F42)^C34</f>
        <v>-5129.5958186270682</v>
      </c>
      <c r="H34" s="35">
        <f>SUM(H33-H32)</f>
        <v>25000</v>
      </c>
      <c r="I34" s="35">
        <f>H34/(1+H42)^C34</f>
        <v>23558.058363676115</v>
      </c>
      <c r="K34" s="16"/>
      <c r="L34" s="16"/>
      <c r="M34" s="17"/>
      <c r="N34" s="17"/>
      <c r="O34" s="17"/>
      <c r="P34" s="17"/>
      <c r="Q34" s="17"/>
      <c r="R34" s="17"/>
    </row>
    <row r="35" spans="2:18" s="3" customFormat="1" x14ac:dyDescent="0.35">
      <c r="B35" s="14" t="s">
        <v>5</v>
      </c>
      <c r="C35" s="14">
        <v>4</v>
      </c>
      <c r="D35" s="15">
        <v>0</v>
      </c>
      <c r="E35" s="36"/>
      <c r="F35" s="15">
        <v>0</v>
      </c>
      <c r="G35" s="36"/>
      <c r="H35" s="15">
        <v>20000</v>
      </c>
      <c r="I35" s="36"/>
      <c r="K35" s="16"/>
      <c r="L35" s="16"/>
      <c r="M35" s="17"/>
      <c r="N35" s="17"/>
      <c r="O35" s="17"/>
      <c r="P35" s="17"/>
      <c r="Q35" s="17"/>
      <c r="R35" s="17"/>
    </row>
    <row r="36" spans="2:18" s="3" customFormat="1" x14ac:dyDescent="0.35">
      <c r="B36" s="16" t="s">
        <v>0</v>
      </c>
      <c r="C36" s="16">
        <v>4</v>
      </c>
      <c r="D36" s="17">
        <v>30000</v>
      </c>
      <c r="E36" s="37"/>
      <c r="F36" s="17">
        <v>35000</v>
      </c>
      <c r="G36" s="37"/>
      <c r="H36" s="17">
        <v>25000</v>
      </c>
      <c r="I36" s="37"/>
      <c r="K36" s="16"/>
      <c r="L36" s="16"/>
      <c r="M36" s="17"/>
      <c r="N36" s="17"/>
      <c r="O36" s="17"/>
      <c r="P36" s="17"/>
      <c r="Q36" s="17"/>
      <c r="R36" s="17"/>
    </row>
    <row r="37" spans="2:18" s="3" customFormat="1" ht="13" customHeight="1" thickBot="1" x14ac:dyDescent="0.4">
      <c r="B37" s="12" t="s">
        <v>6</v>
      </c>
      <c r="C37" s="12">
        <v>4</v>
      </c>
      <c r="D37" s="35">
        <f>D36-D35</f>
        <v>30000</v>
      </c>
      <c r="E37" s="35">
        <f>D37/(1+D42)^C37</f>
        <v>17152.597367791001</v>
      </c>
      <c r="F37" s="35">
        <f>SUM(F36-F35)</f>
        <v>35000</v>
      </c>
      <c r="G37" s="35">
        <f>F37/(1+F42)^C37</f>
        <v>8369.9698672236536</v>
      </c>
      <c r="H37" s="35">
        <f>SUM(H36-H35)</f>
        <v>5000</v>
      </c>
      <c r="I37" s="35">
        <f>H37/(1+H42)^C37</f>
        <v>4619.2271301325709</v>
      </c>
      <c r="K37" s="16"/>
      <c r="L37" s="16"/>
      <c r="M37" s="17"/>
      <c r="N37" s="17"/>
      <c r="O37" s="17"/>
      <c r="P37" s="17"/>
      <c r="Q37" s="17"/>
      <c r="R37" s="17"/>
    </row>
    <row r="38" spans="2:18" s="3" customFormat="1" x14ac:dyDescent="0.35">
      <c r="B38" s="14" t="s">
        <v>5</v>
      </c>
      <c r="C38" s="14">
        <v>5</v>
      </c>
      <c r="D38" s="15">
        <v>0</v>
      </c>
      <c r="E38" s="36"/>
      <c r="F38" s="15">
        <v>0</v>
      </c>
      <c r="G38" s="36"/>
      <c r="H38" s="15">
        <v>0</v>
      </c>
      <c r="I38" s="36"/>
      <c r="K38" s="16"/>
      <c r="L38" s="16"/>
      <c r="M38" s="17"/>
      <c r="N38" s="17"/>
      <c r="O38" s="17"/>
      <c r="P38" s="17"/>
      <c r="Q38" s="17"/>
      <c r="R38" s="17"/>
    </row>
    <row r="39" spans="2:18" s="3" customFormat="1" x14ac:dyDescent="0.35">
      <c r="B39" s="16" t="s">
        <v>0</v>
      </c>
      <c r="C39" s="16">
        <v>5</v>
      </c>
      <c r="D39" s="17">
        <v>30000</v>
      </c>
      <c r="E39" s="37"/>
      <c r="F39" s="17">
        <v>35000</v>
      </c>
      <c r="G39" s="37"/>
      <c r="H39" s="17">
        <v>25000</v>
      </c>
      <c r="I39" s="37"/>
      <c r="K39" s="16"/>
      <c r="L39" s="16"/>
      <c r="M39" s="17"/>
      <c r="N39" s="17"/>
      <c r="O39" s="17"/>
      <c r="P39" s="17"/>
      <c r="Q39" s="17"/>
      <c r="R39" s="17"/>
    </row>
    <row r="40" spans="2:18" s="3" customFormat="1" ht="15" thickBot="1" x14ac:dyDescent="0.4">
      <c r="B40" s="12" t="s">
        <v>6</v>
      </c>
      <c r="C40" s="12">
        <v>5</v>
      </c>
      <c r="D40" s="35">
        <f>D39-D38</f>
        <v>30000</v>
      </c>
      <c r="E40" s="35">
        <f>D40/(1+D42)^C40</f>
        <v>14915.302058948697</v>
      </c>
      <c r="F40" s="35">
        <f>SUM(F39-F38)</f>
        <v>35000</v>
      </c>
      <c r="G40" s="35">
        <f>F40/(1+F42)^C40</f>
        <v>5853.1257812752829</v>
      </c>
      <c r="H40" s="35">
        <f>SUM(H39-H38)</f>
        <v>25000</v>
      </c>
      <c r="I40" s="35">
        <f>H40/(1+H42)^C40</f>
        <v>22643.270245747895</v>
      </c>
      <c r="K40" s="16"/>
      <c r="L40" s="16"/>
      <c r="M40" s="17"/>
      <c r="N40" s="17"/>
      <c r="O40" s="17"/>
      <c r="P40" s="17"/>
      <c r="Q40" s="17"/>
      <c r="R40" s="17"/>
    </row>
    <row r="41" spans="2:18" s="3" customFormat="1" ht="15" thickBot="1" x14ac:dyDescent="0.4">
      <c r="B41" s="30" t="s">
        <v>1</v>
      </c>
      <c r="C41" s="30"/>
      <c r="D41" s="30"/>
      <c r="E41" s="41">
        <f>SUM(-E27+E28+E31+E34+E37+E40)</f>
        <v>564.65294034207363</v>
      </c>
      <c r="F41" s="30"/>
      <c r="G41" s="41">
        <f>SUM(-G27+G28+G31+G34+G37+G40)</f>
        <v>684.77568688199244</v>
      </c>
      <c r="H41" s="30"/>
      <c r="I41" s="41">
        <f>SUM(-I27+I28+I31+I34+I37+I40)</f>
        <v>136.20356731513675</v>
      </c>
      <c r="K41" s="16"/>
      <c r="L41" s="16"/>
      <c r="M41" s="16"/>
      <c r="N41" s="17"/>
      <c r="O41" s="16"/>
      <c r="P41" s="17"/>
      <c r="Q41" s="16"/>
      <c r="R41" s="17"/>
    </row>
    <row r="42" spans="2:18" s="3" customFormat="1" ht="15" thickTop="1" x14ac:dyDescent="0.35">
      <c r="B42" s="23" t="s">
        <v>7</v>
      </c>
      <c r="C42" s="23"/>
      <c r="D42" s="24">
        <v>0.15</v>
      </c>
      <c r="E42" s="23"/>
      <c r="F42" s="24">
        <v>0.43</v>
      </c>
      <c r="G42" s="23"/>
      <c r="H42" s="24">
        <v>0.02</v>
      </c>
      <c r="I42" s="23"/>
      <c r="K42" s="16"/>
      <c r="L42" s="16"/>
      <c r="M42" s="31"/>
      <c r="N42" s="16"/>
      <c r="O42" s="31"/>
      <c r="P42" s="16"/>
      <c r="Q42" s="31"/>
      <c r="R42" s="16"/>
    </row>
    <row r="43" spans="2:18" s="3" customFormat="1" x14ac:dyDescent="0.35">
      <c r="K43" s="16"/>
      <c r="L43" s="16"/>
      <c r="M43" s="16"/>
      <c r="N43" s="16"/>
      <c r="O43" s="16"/>
      <c r="P43" s="16"/>
      <c r="Q43" s="16"/>
      <c r="R43" s="16"/>
    </row>
    <row r="44" spans="2:18" s="3" customFormat="1" ht="21" x14ac:dyDescent="0.5">
      <c r="B44" s="5" t="s">
        <v>10</v>
      </c>
      <c r="C44" s="5"/>
      <c r="D44" s="5"/>
      <c r="E44" s="5"/>
      <c r="F44" s="5"/>
      <c r="G44" s="5"/>
      <c r="H44" s="5"/>
      <c r="I44" s="5"/>
      <c r="K44" s="16"/>
      <c r="L44" s="16"/>
      <c r="M44" s="16"/>
      <c r="N44" s="16"/>
      <c r="O44" s="16"/>
      <c r="P44" s="16"/>
      <c r="Q44" s="16"/>
      <c r="R44" s="16"/>
    </row>
    <row r="45" spans="2:18" s="3" customFormat="1" ht="21" x14ac:dyDescent="0.5">
      <c r="B45" s="5" t="s">
        <v>16</v>
      </c>
      <c r="C45" s="5"/>
      <c r="D45" s="5"/>
      <c r="E45" s="5"/>
      <c r="F45" s="5"/>
      <c r="G45" s="5"/>
      <c r="H45" s="5"/>
      <c r="I45" s="5"/>
      <c r="L45" s="16"/>
      <c r="M45" s="16"/>
      <c r="N45" s="16"/>
      <c r="O45" s="16"/>
      <c r="P45" s="16"/>
      <c r="Q45" s="16"/>
      <c r="R45" s="16"/>
    </row>
    <row r="46" spans="2:18" s="3" customFormat="1" x14ac:dyDescent="0.35">
      <c r="B46" s="6" t="s">
        <v>2</v>
      </c>
      <c r="C46" s="7" t="s">
        <v>3</v>
      </c>
      <c r="D46" s="8" t="s">
        <v>11</v>
      </c>
      <c r="E46" s="8"/>
      <c r="F46" s="8" t="s">
        <v>12</v>
      </c>
      <c r="G46" s="8"/>
      <c r="H46" s="8" t="s">
        <v>13</v>
      </c>
      <c r="I46" s="8"/>
      <c r="L46" s="16"/>
      <c r="M46" s="16"/>
      <c r="N46" s="16"/>
      <c r="O46" s="16"/>
      <c r="P46" s="16"/>
      <c r="Q46" s="16"/>
      <c r="R46" s="16"/>
    </row>
    <row r="47" spans="2:18" s="3" customFormat="1" x14ac:dyDescent="0.35">
      <c r="B47" s="9" t="s">
        <v>4</v>
      </c>
      <c r="C47" s="9">
        <v>1</v>
      </c>
      <c r="D47" s="10"/>
      <c r="E47" s="11">
        <v>100000</v>
      </c>
      <c r="F47" s="10"/>
      <c r="G47" s="11">
        <v>50000</v>
      </c>
      <c r="H47" s="10"/>
      <c r="I47" s="11">
        <v>80000</v>
      </c>
      <c r="K47" s="16"/>
      <c r="L47" s="16"/>
      <c r="M47" s="16"/>
      <c r="N47" s="16"/>
      <c r="O47" s="16"/>
      <c r="P47" s="16"/>
      <c r="Q47" s="16"/>
      <c r="R47" s="16"/>
    </row>
    <row r="48" spans="2:18" s="3" customFormat="1" ht="15" thickBot="1" x14ac:dyDescent="0.4">
      <c r="B48" s="12" t="s">
        <v>0</v>
      </c>
      <c r="C48" s="12">
        <v>1</v>
      </c>
      <c r="D48" s="13">
        <v>30000</v>
      </c>
      <c r="E48" s="35">
        <f>D48/(1+D62)^C48</f>
        <v>25862.068965517243</v>
      </c>
      <c r="F48" s="13">
        <v>35000</v>
      </c>
      <c r="G48" s="35">
        <f>F48/(1+F62)^C48</f>
        <v>24305.555555555555</v>
      </c>
      <c r="H48" s="13">
        <v>25000</v>
      </c>
      <c r="I48" s="35">
        <f>H48/(1+H62)^C48</f>
        <v>24271.844660194172</v>
      </c>
      <c r="K48" s="16"/>
      <c r="L48" s="16"/>
      <c r="M48" s="16"/>
      <c r="N48" s="16"/>
      <c r="O48" s="16"/>
      <c r="P48" s="16"/>
      <c r="Q48" s="16"/>
      <c r="R48" s="16"/>
    </row>
    <row r="49" spans="2:18" s="3" customFormat="1" x14ac:dyDescent="0.35">
      <c r="B49" s="14" t="s">
        <v>5</v>
      </c>
      <c r="C49" s="14">
        <v>2</v>
      </c>
      <c r="D49" s="15">
        <v>0</v>
      </c>
      <c r="E49" s="36"/>
      <c r="F49" s="15">
        <v>0</v>
      </c>
      <c r="G49" s="36"/>
      <c r="H49" s="15">
        <v>20000</v>
      </c>
      <c r="I49" s="36"/>
      <c r="K49" s="16"/>
      <c r="L49" s="16"/>
      <c r="M49" s="16"/>
      <c r="N49" s="16"/>
      <c r="O49" s="16"/>
      <c r="P49" s="16"/>
      <c r="Q49" s="16"/>
      <c r="R49" s="16"/>
    </row>
    <row r="50" spans="2:18" s="3" customFormat="1" x14ac:dyDescent="0.35">
      <c r="B50" s="16" t="s">
        <v>0</v>
      </c>
      <c r="C50" s="16">
        <v>2</v>
      </c>
      <c r="D50" s="17">
        <v>30000</v>
      </c>
      <c r="E50" s="37"/>
      <c r="F50" s="17">
        <v>35000</v>
      </c>
      <c r="G50" s="37"/>
      <c r="H50" s="17">
        <v>25000</v>
      </c>
      <c r="I50" s="37"/>
      <c r="L50" s="16"/>
      <c r="M50" s="16"/>
      <c r="N50" s="16"/>
      <c r="O50" s="16"/>
      <c r="P50" s="16"/>
      <c r="Q50" s="16"/>
      <c r="R50" s="16"/>
    </row>
    <row r="51" spans="2:18" s="3" customFormat="1" ht="15" thickBot="1" x14ac:dyDescent="0.4">
      <c r="B51" s="12" t="s">
        <v>6</v>
      </c>
      <c r="C51" s="12">
        <v>2</v>
      </c>
      <c r="D51" s="35">
        <f>SUM(D50-D49)</f>
        <v>30000</v>
      </c>
      <c r="E51" s="35">
        <f>D51/(1+D62)^C51</f>
        <v>22294.887039239002</v>
      </c>
      <c r="F51" s="35">
        <f>SUM(F50-F49)</f>
        <v>35000</v>
      </c>
      <c r="G51" s="35">
        <f>F51/(1+F62)^C51</f>
        <v>16878.858024691359</v>
      </c>
      <c r="H51" s="35">
        <f>SUM(H50-H49)</f>
        <v>5000</v>
      </c>
      <c r="I51" s="35">
        <f>H51/(1+H62)^C51</f>
        <v>4712.9795456687716</v>
      </c>
      <c r="L51" s="16"/>
      <c r="M51" s="16"/>
      <c r="N51" s="16"/>
      <c r="O51" s="16"/>
      <c r="P51" s="16"/>
      <c r="Q51" s="16"/>
      <c r="R51" s="16"/>
    </row>
    <row r="52" spans="2:18" s="3" customFormat="1" x14ac:dyDescent="0.35">
      <c r="B52" s="14" t="s">
        <v>5</v>
      </c>
      <c r="C52" s="14">
        <v>3</v>
      </c>
      <c r="D52" s="15">
        <v>0</v>
      </c>
      <c r="E52" s="36"/>
      <c r="F52" s="15">
        <v>50000</v>
      </c>
      <c r="G52" s="36"/>
      <c r="H52" s="15">
        <v>0</v>
      </c>
      <c r="I52" s="36"/>
      <c r="L52" s="16"/>
      <c r="M52" s="16"/>
      <c r="N52" s="16"/>
      <c r="O52" s="16"/>
      <c r="P52" s="16"/>
      <c r="Q52" s="16"/>
      <c r="R52" s="16"/>
    </row>
    <row r="53" spans="2:18" s="3" customFormat="1" x14ac:dyDescent="0.35">
      <c r="B53" s="16" t="s">
        <v>0</v>
      </c>
      <c r="C53" s="16">
        <v>3</v>
      </c>
      <c r="D53" s="17">
        <v>30000</v>
      </c>
      <c r="E53" s="37"/>
      <c r="F53" s="17">
        <v>35000</v>
      </c>
      <c r="G53" s="37"/>
      <c r="H53" s="17">
        <v>25000</v>
      </c>
      <c r="I53" s="37"/>
      <c r="L53" s="16"/>
      <c r="M53" s="16"/>
      <c r="N53" s="16"/>
      <c r="P53" s="16"/>
      <c r="Q53" s="16"/>
      <c r="R53" s="16"/>
    </row>
    <row r="54" spans="2:18" s="3" customFormat="1" ht="15" thickBot="1" x14ac:dyDescent="0.4">
      <c r="B54" s="12" t="s">
        <v>6</v>
      </c>
      <c r="C54" s="12">
        <v>3</v>
      </c>
      <c r="D54" s="35">
        <f>D53-D52</f>
        <v>30000</v>
      </c>
      <c r="E54" s="35">
        <f>D54/(1+D62)^C54</f>
        <v>19219.730206240522</v>
      </c>
      <c r="F54" s="35">
        <f>SUM(F53-F52)</f>
        <v>-15000</v>
      </c>
      <c r="G54" s="35">
        <f>F54/(1+F62)^C54</f>
        <v>-5023.4696502057614</v>
      </c>
      <c r="H54" s="35">
        <f>SUM(H53-H52)</f>
        <v>25000</v>
      </c>
      <c r="I54" s="35">
        <f>H54/(1+H62)^C54</f>
        <v>22878.541483828991</v>
      </c>
      <c r="L54" s="16"/>
      <c r="M54" s="16"/>
      <c r="N54" s="16"/>
      <c r="P54" s="16"/>
      <c r="Q54" s="16"/>
      <c r="R54" s="16"/>
    </row>
    <row r="55" spans="2:18" s="3" customFormat="1" x14ac:dyDescent="0.35">
      <c r="B55" s="14" t="s">
        <v>5</v>
      </c>
      <c r="C55" s="14">
        <v>4</v>
      </c>
      <c r="D55" s="15">
        <v>0</v>
      </c>
      <c r="E55" s="36"/>
      <c r="F55" s="15">
        <v>0</v>
      </c>
      <c r="G55" s="36"/>
      <c r="H55" s="15">
        <v>20000</v>
      </c>
      <c r="I55" s="36"/>
      <c r="L55" s="16"/>
      <c r="M55" s="16"/>
      <c r="N55" s="16"/>
      <c r="P55" s="16"/>
      <c r="Q55" s="16"/>
      <c r="R55" s="16"/>
    </row>
    <row r="56" spans="2:18" s="3" customFormat="1" x14ac:dyDescent="0.35">
      <c r="B56" s="16" t="s">
        <v>0</v>
      </c>
      <c r="C56" s="16">
        <v>4</v>
      </c>
      <c r="D56" s="17">
        <v>30000</v>
      </c>
      <c r="E56" s="37"/>
      <c r="F56" s="17">
        <v>35000</v>
      </c>
      <c r="G56" s="37"/>
      <c r="H56" s="17">
        <v>25000</v>
      </c>
      <c r="I56" s="37"/>
      <c r="L56" s="16"/>
      <c r="M56" s="16"/>
      <c r="N56" s="16"/>
      <c r="P56" s="16"/>
      <c r="Q56" s="16"/>
      <c r="R56" s="16"/>
    </row>
    <row r="57" spans="2:18" s="3" customFormat="1" ht="15" thickBot="1" x14ac:dyDescent="0.4">
      <c r="B57" s="12" t="s">
        <v>6</v>
      </c>
      <c r="C57" s="12">
        <v>4</v>
      </c>
      <c r="D57" s="35">
        <f>D56-D55</f>
        <v>30000</v>
      </c>
      <c r="E57" s="35">
        <f>D57/(1+D62)^C57</f>
        <v>16568.732936414242</v>
      </c>
      <c r="F57" s="35">
        <f>SUM(F56-F55)</f>
        <v>35000</v>
      </c>
      <c r="G57" s="35">
        <f>F57/(1+F62)^C57</f>
        <v>8139.8813776482257</v>
      </c>
      <c r="H57" s="35">
        <f>SUM(H56-H55)</f>
        <v>5000</v>
      </c>
      <c r="I57" s="35">
        <f>H57/(1+H62)^C57</f>
        <v>4442.4352395784445</v>
      </c>
      <c r="K57" s="16"/>
      <c r="L57" s="16"/>
      <c r="M57" s="16"/>
      <c r="N57" s="16"/>
      <c r="P57" s="16"/>
      <c r="Q57" s="16"/>
      <c r="R57" s="16"/>
    </row>
    <row r="58" spans="2:18" s="3" customFormat="1" x14ac:dyDescent="0.35">
      <c r="B58" s="14" t="s">
        <v>5</v>
      </c>
      <c r="C58" s="14">
        <v>5</v>
      </c>
      <c r="D58" s="15">
        <v>0</v>
      </c>
      <c r="E58" s="36"/>
      <c r="F58" s="15">
        <v>0</v>
      </c>
      <c r="G58" s="36"/>
      <c r="H58" s="15">
        <v>0</v>
      </c>
      <c r="I58" s="36"/>
      <c r="K58" s="16"/>
      <c r="L58" s="16"/>
      <c r="M58" s="16"/>
      <c r="N58" s="16"/>
      <c r="P58" s="16"/>
      <c r="Q58" s="16"/>
      <c r="R58" s="16"/>
    </row>
    <row r="59" spans="2:18" s="3" customFormat="1" x14ac:dyDescent="0.35">
      <c r="B59" s="16" t="s">
        <v>0</v>
      </c>
      <c r="C59" s="16">
        <v>5</v>
      </c>
      <c r="D59" s="17">
        <v>30000</v>
      </c>
      <c r="E59" s="37"/>
      <c r="F59" s="17">
        <v>35000</v>
      </c>
      <c r="G59" s="37"/>
      <c r="H59" s="17">
        <v>25000</v>
      </c>
      <c r="I59" s="37"/>
      <c r="K59" s="16"/>
      <c r="L59" s="16"/>
      <c r="M59" s="16"/>
      <c r="N59" s="16"/>
      <c r="O59" s="16"/>
      <c r="P59" s="16"/>
      <c r="Q59" s="16"/>
      <c r="R59" s="16"/>
    </row>
    <row r="60" spans="2:18" s="3" customFormat="1" ht="15" thickBot="1" x14ac:dyDescent="0.4">
      <c r="B60" s="12" t="s">
        <v>6</v>
      </c>
      <c r="C60" s="12">
        <v>5</v>
      </c>
      <c r="D60" s="35">
        <f>D59-D58</f>
        <v>30000</v>
      </c>
      <c r="E60" s="35">
        <f>D60/(1+D62)^C60</f>
        <v>14283.390462426072</v>
      </c>
      <c r="F60" s="35">
        <f>SUM(F59-F58)</f>
        <v>35000</v>
      </c>
      <c r="G60" s="35">
        <f>F60/(1+F62)^C60</f>
        <v>5652.6954011446014</v>
      </c>
      <c r="H60" s="35">
        <f>SUM(H59-H58)</f>
        <v>25000</v>
      </c>
      <c r="I60" s="35">
        <f>H60/(1+H62)^C60</f>
        <v>21565.219609604101</v>
      </c>
      <c r="K60" s="16"/>
      <c r="L60" s="16"/>
      <c r="M60" s="16"/>
      <c r="N60" s="16"/>
      <c r="O60" s="16"/>
      <c r="P60" s="16"/>
      <c r="Q60" s="16"/>
      <c r="R60" s="16"/>
    </row>
    <row r="61" spans="2:18" s="3" customFormat="1" ht="15" thickBot="1" x14ac:dyDescent="0.4">
      <c r="B61" s="30" t="s">
        <v>1</v>
      </c>
      <c r="C61" s="30"/>
      <c r="D61" s="30"/>
      <c r="E61" s="41">
        <f>SUM(-E47+E48+E51+E54+E57+E60)</f>
        <v>-1771.1903901629157</v>
      </c>
      <c r="F61" s="30"/>
      <c r="G61" s="41">
        <f>SUM(-G47+G48+G51+G54+G57+G60)</f>
        <v>-46.47929116602063</v>
      </c>
      <c r="H61" s="30"/>
      <c r="I61" s="41">
        <f>SUM(-I47+I48+I51+I54+I57+I60)</f>
        <v>-2128.9794611255238</v>
      </c>
      <c r="K61" s="32"/>
      <c r="L61" s="16"/>
      <c r="M61" s="16"/>
      <c r="N61" s="16"/>
      <c r="O61" s="16"/>
      <c r="P61" s="16"/>
      <c r="Q61" s="16"/>
      <c r="R61" s="16"/>
    </row>
    <row r="62" spans="2:18" s="3" customFormat="1" ht="15" thickTop="1" x14ac:dyDescent="0.35">
      <c r="B62" s="23" t="s">
        <v>7</v>
      </c>
      <c r="C62" s="23"/>
      <c r="D62" s="24">
        <v>0.16</v>
      </c>
      <c r="E62" s="23"/>
      <c r="F62" s="24">
        <v>0.44</v>
      </c>
      <c r="G62" s="23"/>
      <c r="H62" s="24">
        <v>0.03</v>
      </c>
      <c r="I62" s="23"/>
      <c r="K62" s="16"/>
      <c r="L62" s="16"/>
      <c r="M62" s="16"/>
      <c r="N62" s="16"/>
      <c r="O62" s="16"/>
      <c r="P62" s="16"/>
      <c r="Q62" s="16"/>
      <c r="R62" s="16"/>
    </row>
    <row r="63" spans="2:18" s="3" customFormat="1" x14ac:dyDescent="0.35">
      <c r="K63" s="16"/>
      <c r="L63" s="16"/>
      <c r="M63" s="16"/>
      <c r="N63" s="16"/>
      <c r="O63" s="16"/>
      <c r="P63" s="16"/>
      <c r="Q63" s="16"/>
      <c r="R63" s="16"/>
    </row>
    <row r="64" spans="2:18" s="3" customFormat="1" ht="15" thickBot="1" x14ac:dyDescent="0.4">
      <c r="B64" s="33" t="s">
        <v>8</v>
      </c>
      <c r="C64" s="33"/>
      <c r="D64" s="33"/>
      <c r="E64" s="39">
        <f>D42+(D62-D42)*E41/(E41-E61)</f>
        <v>0.15241734080778441</v>
      </c>
      <c r="F64" s="40"/>
      <c r="G64" s="39">
        <f>F42+(F62-F42)*G41/(G41-G61)</f>
        <v>0.43936439008880196</v>
      </c>
      <c r="H64" s="40"/>
      <c r="I64" s="39">
        <f>H42+(H62-H42)*I41/(I41-I61)</f>
        <v>2.0601291664315968E-2</v>
      </c>
      <c r="K64" s="16"/>
      <c r="L64" s="16"/>
      <c r="M64" s="16"/>
      <c r="N64" s="16"/>
      <c r="O64" s="16"/>
      <c r="P64" s="16"/>
      <c r="Q64" s="16"/>
      <c r="R64" s="16"/>
    </row>
    <row r="65" s="3" customFormat="1" x14ac:dyDescent="0.35"/>
    <row r="66" hidden="1" x14ac:dyDescent="0.35"/>
    <row r="67" hidden="1" x14ac:dyDescent="0.35"/>
  </sheetData>
  <sheetProtection algorithmName="SHA-512" hashValue="Q60BfC2ADpIbvPPkfplH0Db+4Y1fNhd3YkXI401KSBlhWP4ePEnWuyq8OJXxBe+x7ALkWPG9eUlk/Tehijc19A==" saltValue="VCC5xlFKWet/aXcWVKee/A==" spinCount="100000" sheet="1" objects="1" scenarios="1" selectLockedCells="1"/>
  <protectedRanges>
    <protectedRange algorithmName="SHA-512" hashValue="lTqtxTQ+NJC5GQ+iKx4s2XbNBIVwa59kXq85ZD49EvpRDXqdj+XM4IYToB9ALqhKs+jwnvHl4yhWQOBxd6NUYg==" saltValue="jcqRvCg3udrpjj7XlZlgAQ==" spinCount="100000" sqref="D64:I64" name="Rango5"/>
    <protectedRange algorithmName="SHA-512" hashValue="BJtIBv3TEUAqpOhZpJ0Hp9g4fO0gNJKG7x11h0+2sPaxbwEFOhCIeKmdEPLd0Gh8us42Hp3W4DJbQpVqgyjqMw==" saltValue="JgQPTQTKD/gmOLPfnBj9kA==" spinCount="100000" sqref="E28:E41 G28:G41 I28 I31 I34 I37 I40:I41" name="Rango3"/>
    <protectedRange algorithmName="SHA-512" hashValue="i4+4VJsOQowiPhLsH1AHtjBtbjXTvbzau9A1yLTtxIBLfkw7SograJrIojb3K54bz90GhrdaHwenqvjuCFovKQ==" saltValue="ODTaW6f+RdqTwmJAPnYBfw==" spinCount="100000" sqref="E7:I20" name="Rango1"/>
    <protectedRange algorithmName="SHA-512" hashValue="Owof8ONfylsptbUxj6OcEJ62Lt2sEwaxfr9y8HuhiiaYiqjLH3ZYTVHH4ya9FZn9R+uzbUv+nbPgCw0y5QOYyA==" saltValue="VjIn3126oRQwHYNeqLAvZg==" spinCount="100000" sqref="I7:I20 G7:G20 E7:E20" name="Rango2"/>
    <protectedRange algorithmName="SHA-512" hashValue="H5tFgYwBHqtrpDxK3NGNxKbL2ADw2dzwe4Am5yD7rrMi8X8xM7qQr9/WhxUisiYfWI8wUC2WUwZUQBKWtNh/5A==" saltValue="PGvrCk8ES5M6lEWEe6VRTg==" spinCount="100000" sqref="E48:E61 G48 G51:G61 I48 I51 I54 I57 I60:I61" name="Rango4"/>
  </protectedRanges>
  <mergeCells count="20">
    <mergeCell ref="K13:K14"/>
    <mergeCell ref="L13:L14"/>
    <mergeCell ref="M13:M14"/>
    <mergeCell ref="N13:N14"/>
    <mergeCell ref="P13:P14"/>
    <mergeCell ref="B3:I3"/>
    <mergeCell ref="A1:J1"/>
    <mergeCell ref="D5:E5"/>
    <mergeCell ref="F5:G5"/>
    <mergeCell ref="H5:I5"/>
    <mergeCell ref="D46:E46"/>
    <mergeCell ref="F46:G46"/>
    <mergeCell ref="H46:I46"/>
    <mergeCell ref="B24:I24"/>
    <mergeCell ref="B25:I25"/>
    <mergeCell ref="B44:I44"/>
    <mergeCell ref="B45:I45"/>
    <mergeCell ref="D26:E26"/>
    <mergeCell ref="F26:G26"/>
    <mergeCell ref="H26:I26"/>
  </mergeCells>
  <pageMargins left="0.7" right="0.7" top="0.75" bottom="0.75" header="0.3" footer="0.3"/>
  <pageSetup paperSize="9" scale="64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VAN TIR MANUAL</vt:lpstr>
      <vt:lpstr>'VAN TIR MANUAL'!Área_de_impresión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2020-10-09T14:27:51Z</dcterms:modified>
</cp:coreProperties>
</file>